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002B8F4C-3C76-486E-A9FE-02B07336D252}" xr6:coauthVersionLast="36" xr6:coauthVersionMax="36" xr10:uidLastSave="{00000000-0000-0000-0000-000000000000}"/>
  <bookViews>
    <workbookView xWindow="0" yWindow="0" windowWidth="28800" windowHeight="1098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<sst xmlns="http://schemas.openxmlformats.org/spreadsheetml/2006/main" count="859" uniqueCount="603">
  <si>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</si>
  <si>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</si>
  <si>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</si>
  <si>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</si>
  <si>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</si>
  <si>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</si>
  <si>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</si>
  <si>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</si>
  <si>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</si>
  <si>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</si>
  <si>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</si>
  <si>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</si>
  <si>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</si>
  <si>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</si>
  <si>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</si>
  <si>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</si>
  <si>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</si>
  <si>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</si>
  <si>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</si>
  <si>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</si>
  <si>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</si>
  <si>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</si>
  <si>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</si>
  <si>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</si>
  <si>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</si>
  <si>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</si>
  <si>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</si>
  <si>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</si>
  <si>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</si>
  <si>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</si>
  <si>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</si>
  <si>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</si>
  <si>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</si>
  <si>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</si>
  <si>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</si>
  <si>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</si>
  <si>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</si>
  <si>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</si>
  <si>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</si>
  <si>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</si>
  <si>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</si>
  <si>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</si>
  <si>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</si>
  <si>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</si>
  <si>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</si>
  <si>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</si>
  <si>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</si>
  <si>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</si>
  <si>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</si>
  <si>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</si>
  <si>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</si>
  <si>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</si>
  <si>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</si>
  <si>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</si>
  <si>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</si>
  <si>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</si>
  <si>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</si>
  <si>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</si>
  <si>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</si>
  <si>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</si>
  <si>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</si>
  <si>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</si>
  <si>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</si>
  <si>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</si>
  <si>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</si>
  <si>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</si>
  <si>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</si>
  <si>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</si>
  <si>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</si>
  <si>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</si>
  <si>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</si>
  <si>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</si>
  <si>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</si>
  <si>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</si>
  <si>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</si>
  <si>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</si>
  <si>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</si>
  <si>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</si>
  <si>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</si>
  <si>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</si>
  <si>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</si>
  <si>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</si>
  <si>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</si>
  <si>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</si>
  <si>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</si>
  <si>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</si>
  <si>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</si>
  <si>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</si>
  <si>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</si>
  <si>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</si>
  <si>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</si>
  <si>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</si>
  <si>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</si>
  <si>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</si>
  <si>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</si>
  <si>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</si>
  <si>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</si>
  <si>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</si>
  <si>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</si>
  <si>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</si>
  <si>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</si>
  <si>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</si>
  <si>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</si>
  <si>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</si>
  <si>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</si>
  <si>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</si>
  <si>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</si>
  <si>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</si>
  <si>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</si>
  <si>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</si>
  <si>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</si>
  <si>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</si>
  <si>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</si>
  <si>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</si>
  <si>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</si>
  <si>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</si>
  <si>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</si>
  <si>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</si>
  <si>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</si>
  <si>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</si>
  <si>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</si>
  <si>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</si>
  <si>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</si>
  <si>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</si>
  <si>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</si>
  <si>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</si>
  <si>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</si>
  <si>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</si>
  <si>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</si>
  <si>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</si>
  <si>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</si>
  <si>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</si>
  <si>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</si>
  <si>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</si>
  <si>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</si>
  <si>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</si>
  <si>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</si>
  <si>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</si>
  <si>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</si>
  <si>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</si>
  <si>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</si>
  <si>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</si>
  <si>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</si>
  <si>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</si>
  <si>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</si>
  <si>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</si>
  <si>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</si>
  <si>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</si>
  <si>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</si>
  <si>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</si>
  <si>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</si>
  <si>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</si>
  <si>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</si>
  <si>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</si>
  <si>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</si>
  <si>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</si>
  <si>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</si>
  <si>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</si>
  <si>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</si>
  <si>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</si>
  <si>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</si>
  <si>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</si>
  <si>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</si>
  <si>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</si>
  <si>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</si>
  <si>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</si>
  <si>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</si>
  <si>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</si>
  <si>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</si>
  <si>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</si>
  <si>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</si>
  <si>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</si>
  <si>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</si>
  <si>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</si>
  <si>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</si>
  <si>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</si>
  <si>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</si>
  <si>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</si>
  <si>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</si>
  <si>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</si>
  <si>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</si>
  <si>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</si>
  <si>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</si>
  <si>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</si>
  <si>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</si>
  <si>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</si>
  <si>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</si>
  <si>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</si>
  <si>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</si>
  <si>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</si>
  <si>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</si>
  <si>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</si>
  <si>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</si>
  <si>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</si>
  <si>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</si>
  <si>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</si>
  <si>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</si>
  <si>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</si>
  <si>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</si>
  <si>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</si>
  <si>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</si>
  <si>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</si>
  <si>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</si>
  <si>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</si>
  <si>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</si>
  <si>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</si>
  <si>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</si>
  <si>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</si>
  <si>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</si>
  <si>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</si>
  <si>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</si>
  <si>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</si>
  <si>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</si>
  <si>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</si>
  <si>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</si>
  <si>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</si>
  <si>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</si>
  <si>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</si>
  <si>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</si>
  <si>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</si>
  <si>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</si>
  <si>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</si>
  <si>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</si>
  <si>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</si>
  <si>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</si>
  <si>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</si>
  <si>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</si>
  <si>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</si>
  <si>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</si>
  <si>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</si>
  <si>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</si>
  <si>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</si>
  <si>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</si>
  <si>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</si>
  <si>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</si>
  <si>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</si>
  <si>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</si>
  <si>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</si>
  <si>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</si>
  <si>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</si>
  <si>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</si>
  <si>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</si>
  <si>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</si>
  <si>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</si>
  <si>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</si>
  <si>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</si>
  <si>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</si>
  <si>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</si>
  <si>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</si>
  <si>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</si>
  <si>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</si>
  <si>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</si>
  <si>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</si>
  <si>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</si>
  <si>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</si>
  <si>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</si>
  <si>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</si>
  <si>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</si>
  <si>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</si>
  <si>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</si>
  <si>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</si>
  <si>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</si>
  <si>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</si>
  <si>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</si>
  <si>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</si>
  <si>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</si>
  <si>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</si>
  <si>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</si>
  <si>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</si>
  <si>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</si>
  <si>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</si>
  <si>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</si>
  <si>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</si>
  <si>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</si>
  <si>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</si>
  <si>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</si>
  <si>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</si>
  <si>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</si>
  <si>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</si>
  <si>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</si>
  <si>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</si>
  <si>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</si>
  <si>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</si>
  <si>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</si>
  <si>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</si>
  <si>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</si>
  <si>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</si>
  <si>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</si>
  <si>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</si>
  <si>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</si>
  <si>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</si>
  <si>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</si>
  <si>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</si>
  <si>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</si>
  <si>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</si>
  <si>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</si>
  <si>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</si>
  <si>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</si>
  <si>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</si>
  <si>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</si>
  <si>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</si>
  <si>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</si>
  <si>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</si>
  <si>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</si>
  <si>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</si>
  <si>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</si>
  <si>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</si>
  <si>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</si>
  <si>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</si>
  <si>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</si>
  <si>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</si>
  <si>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</si>
  <si>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</si>
  <si>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</si>
  <si>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</si>
  <si>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</si>
  <si>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</si>
  <si>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</si>
  <si>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</si>
  <si>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</si>
  <si>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</si>
  <si>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</si>
  <si>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</si>
  <si>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</si>
  <si>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</si>
  <si>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</si>
  <si>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</si>
  <si>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</si>
  <si>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</si>
  <si>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</si>
  <si>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</si>
  <si>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</si>
  <si>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</si>
  <si>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</si>
  <si>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</si>
  <si>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</si>
  <si>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</si>
  <si>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</si>
  <si>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</si>
  <si>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</si>
  <si>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</si>
  <si>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</si>
  <si>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</si>
  <si>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</si>
  <si>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</si>
  <si>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</si>
  <si>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</si>
  <si>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</si>
  <si>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</si>
  <si>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</si>
  <si>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</si>
  <si>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</si>
  <si>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</si>
  <si>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</si>
  <si>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</si>
  <si>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</si>
  <si>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</si>
  <si>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</si>
  <si>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</si>
  <si>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</si>
  <si>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</si>
  <si>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</si>
  <si>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</si>
  <si>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</si>
  <si>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</si>
  <si>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</si>
  <si>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</si>
  <si>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</si>
  <si>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</si>
  <si>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</si>
  <si>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</si>
  <si>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</si>
  <si>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</si>
  <si>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</si>
  <si>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</si>
  <si>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</si>
  <si>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</si>
  <si>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</si>
  <si>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</si>
  <si>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</si>
  <si>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</si>
  <si>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</si>
  <si>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</si>
  <si>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</si>
  <si>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</si>
  <si>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</si>
  <si>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</si>
  <si>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</si>
  <si>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</si>
  <si>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</si>
  <si>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</si>
  <si>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</si>
  <si>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</si>
  <si>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</si>
  <si>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</si>
  <si>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</si>
  <si>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</si>
  <si>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</si>
  <si>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</si>
  <si>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</si>
  <si>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</si>
  <si>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</si>
  <si>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</si>
  <si>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</si>
  <si>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</si>
  <si>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</si>
  <si>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</si>
  <si>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</si>
  <si>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</si>
  <si>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</si>
  <si>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</si>
  <si>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</si>
  <si>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</si>
  <si>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</si>
  <si>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</si>
  <si>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</si>
  <si>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</si>
  <si>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</si>
  <si>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</si>
  <si>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</si>
  <si>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</si>
  <si>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</si>
  <si>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</si>
  <si>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</si>
  <si>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</si>
  <si>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</si>
  <si>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</si>
  <si>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</si>
  <si>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</si>
  <si>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</si>
  <si>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</si>
  <si>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</si>
  <si>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</si>
  <si>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</si>
  <si>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</si>
  <si>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</si>
  <si>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</si>
  <si>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</si>
  <si>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</si>
  <si>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</si>
  <si>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</si>
  <si>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</si>
  <si>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</si>
  <si>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</si>
  <si>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</si>
  <si>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</si>
  <si>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</si>
  <si>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</si>
  <si>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</si>
  <si>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</si>
  <si>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</si>
  <si>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</si>
  <si>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</si>
  <si>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</si>
  <si>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</si>
  <si>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</si>
  <si>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</si>
  <si>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</si>
  <si>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</si>
  <si>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</si>
  <si>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</si>
  <si>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</si>
  <si>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</si>
  <si>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</si>
  <si>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</si>
  <si>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</si>
  <si>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</si>
  <si>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</si>
  <si>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</si>
  <si>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</si>
  <si>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</si>
  <si>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</si>
  <si>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</si>
  <si>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</si>
  <si>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</si>
  <si>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</si>
  <si>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</si>
  <si>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</si>
  <si>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</si>
  <si>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</si>
  <si>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</si>
  <si>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</si>
  <si>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</si>
  <si>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</si>
  <si>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</si>
  <si>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</si>
  <si>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</si>
  <si>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</si>
  <si>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</si>
  <si>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</si>
  <si>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</si>
  <si>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</si>
  <si>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</si>
  <si>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</si>
  <si>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</si>
  <si>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</si>
  <si>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</si>
  <si>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</si>
  <si>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</si>
  <si>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</si>
  <si>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</si>
  <si>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</si>
  <si>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</si>
  <si>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</si>
  <si>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</si>
  <si>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</si>
  <si>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</si>
  <si>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</si>
  <si>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</si>
  <si>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</si>
  <si>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</si>
  <si>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</si>
  <si>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</si>
  <si>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</si>
  <si>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</si>
  <si>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</si>
  <si>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</si>
  <si>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</si>
  <si>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</si>
  <si>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</si>
  <si>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</si>
  <si>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</si>
  <si>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</si>
  <si>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</si>
  <si>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</si>
  <si>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</si>
  <si>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</si>
  <si>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</si>
  <si>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</si>
  <si>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</si>
  <si>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</si>
  <si>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</si>
  <si>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</si>
  <si>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</si>
  <si>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</si>
  <si>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</si>
  <si>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</si>
  <si>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</si>
  <si>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</si>
  <si>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</si>
  <si>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</si>
  <si>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</si>
  <si>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</si>
  <si>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</si>
  <si>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</si>
  <si>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</si>
  <si>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</si>
  <si>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</si>
  <si>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</si>
  <si>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</si>
  <si>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</si>
  <si>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</si>
  <si>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</si>
  <si>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</si>
  <si>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</si>
  <si>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</si>
  <si>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</si>
  <si>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</si>
  <si>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</si>
  <si>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</si>
  <si>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</si>
  <si>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</si>
  <si>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</si>
  <si>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</si>
  <si>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</si>
  <si>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</si>
  <si>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</si>
  <si>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</si>
  <si>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</si>
  <si>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</si>
  <si>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</si>
  <si>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</si>
  <si>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</si>
  <si>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</si>
  <si>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</si>
  <si>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</si>
  <si>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</si>
  <si>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</si>
  <si>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</si>
  <si>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</si>
  <si>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</si>
  <si>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</si>
  <si>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</si>
  <si>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</si>
  <si>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</si>
  <si>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</si>
  <si>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</si>
  <si>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</si>
  <si>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</si>
  <si>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</si>
  <si>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</si>
  <si>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</si>
  <si>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</si>
  <si>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</si>
  <si>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</si>
  <si>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</si>
  <si>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</si>
  <si>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</si>
  <si>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</si>
  <si>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</si>
  <si>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</si>
  <si>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San Felipe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</si>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</sst>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601</v>
      </c>
      <c r="B1" s="162"/>
      <c r="C1" s="115" t="s">
        <v>495</v>
      </c>
      <c r="D1" s="116">
        <v>2024</v>
      </c>
    </row>
    <row r="2" spans="1:4" ht="16.149999999999999" customHeight="1" x14ac:dyDescent="0.2">
      <c r="A2" s="163" t="s">
        <v>494</v>
      </c>
      <c r="B2" s="164"/>
      <c r="C2" s="10" t="s">
        <v>496</v>
      </c>
      <c r="D2" s="117" t="s">
        <v>501</v>
      </c>
    </row>
    <row r="3" spans="1:4" ht="16.149999999999999" customHeight="1" x14ac:dyDescent="0.2">
      <c r="A3" s="165" t="s">
        <v>602</v>
      </c>
      <c r="B3" s="166"/>
      <c r="C3" s="10" t="s">
        <v>497</v>
      </c>
      <c r="D3" s="118">
        <v>2</v>
      </c>
    </row>
    <row r="4" spans="1:4" ht="16.149999999999999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4" sqref="E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601</v>
      </c>
      <c r="B1" s="164"/>
      <c r="C1" s="164"/>
      <c r="D1" s="10" t="s">
        <v>498</v>
      </c>
      <c r="E1" s="19">
        <v>2024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9" t="s">
        <v>501</v>
      </c>
    </row>
    <row r="3" spans="1:5" s="11" customFormat="1" ht="18.95" customHeight="1" x14ac:dyDescent="0.25">
      <c r="A3" s="164" t="s">
        <v>602</v>
      </c>
      <c r="B3" s="164"/>
      <c r="C3" s="164"/>
      <c r="D3" s="10" t="s">
        <v>500</v>
      </c>
      <c r="E3" s="19">
        <v>2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9" t="s">
        <v>276</v>
      </c>
      <c r="E8" s="160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290727401.66000003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34904051.750000007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25420981.73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23873340.34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5775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1541866.39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2640643.33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2611076.34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29566.99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5451562.4199999999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5451562.4199999999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1390864.27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830696.56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61959.73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436670.23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61537.75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0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0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255823349.91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233332523.15000001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98384132.260000005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132647656.93000001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382599.55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1918134.41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22490826.760000002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22490826.760000002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113214088.94999999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86276824.829999998</v>
      </c>
      <c r="D95" s="124">
        <f>C95/$C$94</f>
        <v>0.76206791601797375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58288835.119999997</v>
      </c>
      <c r="D96" s="124">
        <f t="shared" ref="D96:D159" si="0">C96/$C$94</f>
        <v>0.51485495895959332</v>
      </c>
      <c r="E96" s="42"/>
    </row>
    <row r="97" spans="1:5" x14ac:dyDescent="0.2">
      <c r="A97" s="44">
        <v>5111</v>
      </c>
      <c r="B97" s="42" t="s">
        <v>280</v>
      </c>
      <c r="C97" s="45">
        <v>40471216.460000001</v>
      </c>
      <c r="D97" s="46">
        <f t="shared" si="0"/>
        <v>0.35747508843951181</v>
      </c>
      <c r="E97" s="42"/>
    </row>
    <row r="98" spans="1:5" x14ac:dyDescent="0.2">
      <c r="A98" s="44">
        <v>5112</v>
      </c>
      <c r="B98" s="42" t="s">
        <v>281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282</v>
      </c>
      <c r="C99" s="45">
        <v>1036968.91</v>
      </c>
      <c r="D99" s="46">
        <f t="shared" si="0"/>
        <v>9.1593627579158298E-3</v>
      </c>
      <c r="E99" s="42"/>
    </row>
    <row r="100" spans="1:5" x14ac:dyDescent="0.2">
      <c r="A100" s="44">
        <v>5114</v>
      </c>
      <c r="B100" s="42" t="s">
        <v>283</v>
      </c>
      <c r="C100" s="45">
        <v>8682570.5299999993</v>
      </c>
      <c r="D100" s="46">
        <f t="shared" si="0"/>
        <v>7.669160800149688E-2</v>
      </c>
      <c r="E100" s="42"/>
    </row>
    <row r="101" spans="1:5" x14ac:dyDescent="0.2">
      <c r="A101" s="44">
        <v>5115</v>
      </c>
      <c r="B101" s="42" t="s">
        <v>284</v>
      </c>
      <c r="C101" s="45">
        <v>6453272.1100000003</v>
      </c>
      <c r="D101" s="46">
        <f t="shared" si="0"/>
        <v>5.7000609816769639E-2</v>
      </c>
      <c r="E101" s="42"/>
    </row>
    <row r="102" spans="1:5" x14ac:dyDescent="0.2">
      <c r="A102" s="44">
        <v>5116</v>
      </c>
      <c r="B102" s="42" t="s">
        <v>285</v>
      </c>
      <c r="C102" s="45">
        <v>1644807.11</v>
      </c>
      <c r="D102" s="46">
        <f t="shared" si="0"/>
        <v>1.452828994389925E-2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12365188.379999999</v>
      </c>
      <c r="D103" s="124">
        <f t="shared" si="0"/>
        <v>0.10921951936088958</v>
      </c>
      <c r="E103" s="42"/>
    </row>
    <row r="104" spans="1:5" x14ac:dyDescent="0.2">
      <c r="A104" s="44">
        <v>5121</v>
      </c>
      <c r="B104" s="42" t="s">
        <v>287</v>
      </c>
      <c r="C104" s="45">
        <v>620715.79</v>
      </c>
      <c r="D104" s="46">
        <f t="shared" si="0"/>
        <v>5.4826726581188468E-3</v>
      </c>
      <c r="E104" s="42"/>
    </row>
    <row r="105" spans="1:5" x14ac:dyDescent="0.2">
      <c r="A105" s="44">
        <v>5122</v>
      </c>
      <c r="B105" s="42" t="s">
        <v>288</v>
      </c>
      <c r="C105" s="45">
        <v>267345.48</v>
      </c>
      <c r="D105" s="46">
        <f t="shared" si="0"/>
        <v>2.3614152839057934E-3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1468227.14</v>
      </c>
      <c r="D107" s="46">
        <f t="shared" si="0"/>
        <v>1.2968590337271799E-2</v>
      </c>
      <c r="E107" s="42"/>
    </row>
    <row r="108" spans="1:5" x14ac:dyDescent="0.2">
      <c r="A108" s="44">
        <v>5125</v>
      </c>
      <c r="B108" s="42" t="s">
        <v>291</v>
      </c>
      <c r="C108" s="45">
        <v>95781.03</v>
      </c>
      <c r="D108" s="46">
        <f t="shared" si="0"/>
        <v>8.4601687730138301E-4</v>
      </c>
      <c r="E108" s="42"/>
    </row>
    <row r="109" spans="1:5" x14ac:dyDescent="0.2">
      <c r="A109" s="44">
        <v>5126</v>
      </c>
      <c r="B109" s="42" t="s">
        <v>292</v>
      </c>
      <c r="C109" s="45">
        <v>7670581.6699999999</v>
      </c>
      <c r="D109" s="46">
        <f t="shared" si="0"/>
        <v>6.7752889601820188E-2</v>
      </c>
      <c r="E109" s="42"/>
    </row>
    <row r="110" spans="1:5" x14ac:dyDescent="0.2">
      <c r="A110" s="44">
        <v>5127</v>
      </c>
      <c r="B110" s="42" t="s">
        <v>293</v>
      </c>
      <c r="C110" s="45">
        <v>368212.81</v>
      </c>
      <c r="D110" s="46">
        <f t="shared" si="0"/>
        <v>3.2523585484366523E-3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1874324.46</v>
      </c>
      <c r="D112" s="46">
        <f t="shared" si="0"/>
        <v>1.6555576054034925E-2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15622801.33</v>
      </c>
      <c r="D113" s="124">
        <f t="shared" si="0"/>
        <v>0.13799343769749076</v>
      </c>
      <c r="E113" s="42"/>
    </row>
    <row r="114" spans="1:5" x14ac:dyDescent="0.2">
      <c r="A114" s="44">
        <v>5131</v>
      </c>
      <c r="B114" s="42" t="s">
        <v>297</v>
      </c>
      <c r="C114" s="45">
        <v>5547038.1500000004</v>
      </c>
      <c r="D114" s="46">
        <f t="shared" si="0"/>
        <v>4.8996005721953929E-2</v>
      </c>
      <c r="E114" s="42"/>
    </row>
    <row r="115" spans="1:5" x14ac:dyDescent="0.2">
      <c r="A115" s="44">
        <v>5132</v>
      </c>
      <c r="B115" s="42" t="s">
        <v>298</v>
      </c>
      <c r="C115" s="45">
        <v>606170.6</v>
      </c>
      <c r="D115" s="46">
        <f t="shared" si="0"/>
        <v>5.3541975704782634E-3</v>
      </c>
      <c r="E115" s="42"/>
    </row>
    <row r="116" spans="1:5" x14ac:dyDescent="0.2">
      <c r="A116" s="44">
        <v>5133</v>
      </c>
      <c r="B116" s="42" t="s">
        <v>299</v>
      </c>
      <c r="C116" s="45">
        <v>3941428.78</v>
      </c>
      <c r="D116" s="46">
        <f t="shared" si="0"/>
        <v>3.4813942474427345E-2</v>
      </c>
      <c r="E116" s="42"/>
    </row>
    <row r="117" spans="1:5" x14ac:dyDescent="0.2">
      <c r="A117" s="44">
        <v>5134</v>
      </c>
      <c r="B117" s="42" t="s">
        <v>300</v>
      </c>
      <c r="C117" s="45">
        <v>2193540.2000000002</v>
      </c>
      <c r="D117" s="46">
        <f t="shared" si="0"/>
        <v>1.9375152159452153E-2</v>
      </c>
      <c r="E117" s="42"/>
    </row>
    <row r="118" spans="1:5" x14ac:dyDescent="0.2">
      <c r="A118" s="44">
        <v>5135</v>
      </c>
      <c r="B118" s="42" t="s">
        <v>301</v>
      </c>
      <c r="C118" s="45">
        <v>732808.43</v>
      </c>
      <c r="D118" s="46">
        <f t="shared" si="0"/>
        <v>6.4727670981271461E-3</v>
      </c>
      <c r="E118" s="42"/>
    </row>
    <row r="119" spans="1:5" x14ac:dyDescent="0.2">
      <c r="A119" s="44">
        <v>5136</v>
      </c>
      <c r="B119" s="42" t="s">
        <v>302</v>
      </c>
      <c r="C119" s="45">
        <v>141306.56</v>
      </c>
      <c r="D119" s="46">
        <f t="shared" si="0"/>
        <v>1.2481358222332806E-3</v>
      </c>
      <c r="E119" s="42"/>
    </row>
    <row r="120" spans="1:5" x14ac:dyDescent="0.2">
      <c r="A120" s="44">
        <v>5137</v>
      </c>
      <c r="B120" s="42" t="s">
        <v>303</v>
      </c>
      <c r="C120" s="45">
        <v>24309.02</v>
      </c>
      <c r="D120" s="46">
        <f t="shared" si="0"/>
        <v>2.1471726907360325E-4</v>
      </c>
      <c r="E120" s="42"/>
    </row>
    <row r="121" spans="1:5" x14ac:dyDescent="0.2">
      <c r="A121" s="44">
        <v>5138</v>
      </c>
      <c r="B121" s="42" t="s">
        <v>304</v>
      </c>
      <c r="C121" s="45">
        <v>1002215.48</v>
      </c>
      <c r="D121" s="46">
        <f t="shared" si="0"/>
        <v>8.8523918647847762E-3</v>
      </c>
      <c r="E121" s="42"/>
    </row>
    <row r="122" spans="1:5" x14ac:dyDescent="0.2">
      <c r="A122" s="44">
        <v>5139</v>
      </c>
      <c r="B122" s="42" t="s">
        <v>305</v>
      </c>
      <c r="C122" s="45">
        <v>1433984.11</v>
      </c>
      <c r="D122" s="46">
        <f t="shared" si="0"/>
        <v>1.2666127716960268E-2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24237264.119999997</v>
      </c>
      <c r="D123" s="124">
        <f t="shared" si="0"/>
        <v>0.21408346209193252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7000000</v>
      </c>
      <c r="D124" s="124">
        <f t="shared" si="0"/>
        <v>6.1829760455798827E-2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7000000</v>
      </c>
      <c r="D126" s="46">
        <f t="shared" si="0"/>
        <v>6.1829760455798827E-2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1982554.5</v>
      </c>
      <c r="D130" s="124">
        <f t="shared" si="0"/>
        <v>1.7511552832223717E-2</v>
      </c>
      <c r="E130" s="42"/>
    </row>
    <row r="131" spans="1:5" x14ac:dyDescent="0.2">
      <c r="A131" s="44">
        <v>5231</v>
      </c>
      <c r="B131" s="42" t="s">
        <v>313</v>
      </c>
      <c r="C131" s="45">
        <v>1982554.5</v>
      </c>
      <c r="D131" s="46">
        <f t="shared" si="0"/>
        <v>1.7511552832223717E-2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10611563.609999999</v>
      </c>
      <c r="D133" s="124">
        <f t="shared" si="0"/>
        <v>9.3730062295395974E-2</v>
      </c>
      <c r="E133" s="42"/>
    </row>
    <row r="134" spans="1:5" x14ac:dyDescent="0.2">
      <c r="A134" s="44">
        <v>5241</v>
      </c>
      <c r="B134" s="42" t="s">
        <v>315</v>
      </c>
      <c r="C134" s="45">
        <v>9272674.6099999994</v>
      </c>
      <c r="D134" s="46">
        <f t="shared" si="0"/>
        <v>8.1903892845838253E-2</v>
      </c>
      <c r="E134" s="42"/>
    </row>
    <row r="135" spans="1:5" x14ac:dyDescent="0.2">
      <c r="A135" s="44">
        <v>5242</v>
      </c>
      <c r="B135" s="42" t="s">
        <v>316</v>
      </c>
      <c r="C135" s="45">
        <v>228200</v>
      </c>
      <c r="D135" s="46">
        <f t="shared" si="0"/>
        <v>2.0156501908590416E-3</v>
      </c>
      <c r="E135" s="42"/>
    </row>
    <row r="136" spans="1:5" x14ac:dyDescent="0.2">
      <c r="A136" s="44">
        <v>5243</v>
      </c>
      <c r="B136" s="42" t="s">
        <v>317</v>
      </c>
      <c r="C136" s="45">
        <v>441489</v>
      </c>
      <c r="D136" s="46">
        <f t="shared" si="0"/>
        <v>3.8995941591243098E-3</v>
      </c>
      <c r="E136" s="42"/>
    </row>
    <row r="137" spans="1:5" x14ac:dyDescent="0.2">
      <c r="A137" s="44">
        <v>5244</v>
      </c>
      <c r="B137" s="42" t="s">
        <v>318</v>
      </c>
      <c r="C137" s="45">
        <v>669200</v>
      </c>
      <c r="D137" s="46">
        <f t="shared" si="0"/>
        <v>5.9109250995743679E-3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4643146.01</v>
      </c>
      <c r="D138" s="124">
        <f t="shared" si="0"/>
        <v>4.1012086508514012E-2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4643146.01</v>
      </c>
      <c r="D140" s="46">
        <f t="shared" si="0"/>
        <v>4.1012086508514012E-2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650000</v>
      </c>
      <c r="D156" s="124">
        <f t="shared" si="0"/>
        <v>5.7413348994670337E-3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650000</v>
      </c>
      <c r="D163" s="124">
        <f t="shared" si="1"/>
        <v>5.7413348994670337E-3</v>
      </c>
      <c r="E163" s="42"/>
    </row>
    <row r="164" spans="1:5" x14ac:dyDescent="0.2">
      <c r="A164" s="44">
        <v>5331</v>
      </c>
      <c r="B164" s="42" t="s">
        <v>341</v>
      </c>
      <c r="C164" s="45">
        <v>650000</v>
      </c>
      <c r="D164" s="46">
        <f t="shared" si="1"/>
        <v>5.7413348994670337E-3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2050000</v>
      </c>
      <c r="D181" s="124">
        <f t="shared" si="1"/>
        <v>1.81072869906268E-2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2050000</v>
      </c>
      <c r="D182" s="124">
        <f t="shared" si="1"/>
        <v>1.81072869906268E-2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2050000</v>
      </c>
      <c r="D190" s="46">
        <f t="shared" si="1"/>
        <v>1.81072869906268E-2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A7" sqref="A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601</v>
      </c>
      <c r="B1" s="171"/>
      <c r="C1" s="171"/>
      <c r="D1" s="171"/>
      <c r="E1" s="171"/>
      <c r="F1" s="171"/>
      <c r="G1" s="10" t="s">
        <v>498</v>
      </c>
      <c r="H1" s="19">
        <v>2024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9" t="s">
        <v>501</v>
      </c>
    </row>
    <row r="3" spans="1:8" s="11" customFormat="1" ht="18.95" customHeight="1" x14ac:dyDescent="0.25">
      <c r="A3" s="170" t="s">
        <v>602</v>
      </c>
      <c r="B3" s="171"/>
      <c r="C3" s="171"/>
      <c r="D3" s="171"/>
      <c r="E3" s="171"/>
      <c r="F3" s="171"/>
      <c r="G3" s="10" t="s">
        <v>500</v>
      </c>
      <c r="H3" s="19">
        <v>2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23932138.649999999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-133.52000000000001</v>
      </c>
      <c r="D15" s="18">
        <v>-133.16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58178.73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4113383.56</v>
      </c>
      <c r="D20" s="18">
        <v>4113383.56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7499.98</v>
      </c>
      <c r="D21" s="18">
        <v>7499.98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659390.69999999995</v>
      </c>
      <c r="D23" s="18">
        <v>659390.69999999995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960986.39</v>
      </c>
      <c r="D24" s="18">
        <v>960986.39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336705.34</v>
      </c>
      <c r="D25" s="18">
        <v>336705.34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27585331.440000001</v>
      </c>
      <c r="D27" s="18">
        <v>27585331.440000001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766641919.00000012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102670790.48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38433753.219999999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608441313.74000001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13388864.699999999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3707196.86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108678515.27000001</v>
      </c>
      <c r="D64" s="18">
        <f t="shared" ref="D64:E64" si="0">SUM(D65:D72)</f>
        <v>0</v>
      </c>
      <c r="E64" s="18">
        <f t="shared" si="0"/>
        <v>70095620.959999993</v>
      </c>
    </row>
    <row r="65" spans="1:9" x14ac:dyDescent="0.2">
      <c r="A65" s="16">
        <v>1241</v>
      </c>
      <c r="B65" s="14" t="s">
        <v>158</v>
      </c>
      <c r="C65" s="18">
        <v>14020034.310000001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2755212.55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429868.81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70455784.260000005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1793075.22</v>
      </c>
      <c r="D69" s="18">
        <v>0</v>
      </c>
      <c r="E69" s="18">
        <v>69129920.959999993</v>
      </c>
    </row>
    <row r="70" spans="1:9" x14ac:dyDescent="0.2">
      <c r="A70" s="16">
        <v>1246</v>
      </c>
      <c r="B70" s="14" t="s">
        <v>163</v>
      </c>
      <c r="C70" s="18">
        <v>17962545.960000001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283244.15999999997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978750</v>
      </c>
      <c r="D72" s="18">
        <v>0</v>
      </c>
      <c r="E72" s="18">
        <v>965700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1648026.83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1576801.53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71225.3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41621.93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41621.93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-33822.749999999971</v>
      </c>
      <c r="D110" s="18">
        <f>SUM(D111:D119)</f>
        <v>-33822.749999999971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6018.4</v>
      </c>
      <c r="D111" s="18">
        <f>C111</f>
        <v>6018.4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101988.6</v>
      </c>
      <c r="D112" s="18">
        <f t="shared" ref="D112:D119" si="1">C112</f>
        <v>101988.6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-29.12</v>
      </c>
      <c r="D113" s="18">
        <f t="shared" si="1"/>
        <v>-29.12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8000</v>
      </c>
      <c r="D115" s="18">
        <f t="shared" si="1"/>
        <v>8000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-405856.36</v>
      </c>
      <c r="D117" s="18">
        <f t="shared" si="1"/>
        <v>-405856.36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256055.73</v>
      </c>
      <c r="D119" s="18">
        <f t="shared" si="1"/>
        <v>256055.73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601</v>
      </c>
      <c r="B1" s="172"/>
      <c r="C1" s="172"/>
      <c r="D1" s="21" t="s">
        <v>498</v>
      </c>
      <c r="E1" s="22">
        <v>2024</v>
      </c>
    </row>
    <row r="2" spans="1:5" ht="18.95" customHeight="1" x14ac:dyDescent="0.2">
      <c r="A2" s="172" t="s">
        <v>504</v>
      </c>
      <c r="B2" s="172"/>
      <c r="C2" s="172"/>
      <c r="D2" s="21" t="s">
        <v>499</v>
      </c>
      <c r="E2" s="22" t="s">
        <v>501</v>
      </c>
    </row>
    <row r="3" spans="1:5" ht="18.95" customHeight="1" x14ac:dyDescent="0.2">
      <c r="A3" s="172" t="s">
        <v>602</v>
      </c>
      <c r="B3" s="172"/>
      <c r="C3" s="172"/>
      <c r="D3" s="21" t="s">
        <v>500</v>
      </c>
      <c r="E3" s="22">
        <v>2</v>
      </c>
    </row>
    <row r="4" spans="1:5" ht="18.95" customHeight="1" x14ac:dyDescent="0.2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75451446.780000001</v>
      </c>
    </row>
    <row r="10" spans="1:5" x14ac:dyDescent="0.2">
      <c r="A10" s="27">
        <v>3120</v>
      </c>
      <c r="B10" s="23" t="s">
        <v>384</v>
      </c>
      <c r="C10" s="28">
        <v>58312924.530000001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177513312.71000001</v>
      </c>
    </row>
    <row r="16" spans="1:5" x14ac:dyDescent="0.2">
      <c r="A16" s="27">
        <v>3220</v>
      </c>
      <c r="B16" s="23" t="s">
        <v>388</v>
      </c>
      <c r="C16" s="28">
        <v>674895461.80999994</v>
      </c>
    </row>
    <row r="17" spans="1:3" x14ac:dyDescent="0.2">
      <c r="A17" s="27">
        <v>3230</v>
      </c>
      <c r="B17" s="23" t="s">
        <v>389</v>
      </c>
      <c r="C17" s="28">
        <f>SUM(C18:C21)</f>
        <v>41444.5</v>
      </c>
    </row>
    <row r="18" spans="1:3" x14ac:dyDescent="0.2">
      <c r="A18" s="27">
        <v>3231</v>
      </c>
      <c r="B18" s="23" t="s">
        <v>390</v>
      </c>
      <c r="C18" s="28">
        <v>41444.5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zoomScale="130" zoomScaleNormal="130" workbookViewId="0">
      <selection activeCell="E17" sqref="E1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601</v>
      </c>
      <c r="B1" s="172"/>
      <c r="C1" s="172"/>
      <c r="D1" s="21" t="s">
        <v>498</v>
      </c>
      <c r="E1" s="22">
        <v>2024</v>
      </c>
    </row>
    <row r="2" spans="1:5" s="29" customFormat="1" ht="18.95" customHeight="1" x14ac:dyDescent="0.25">
      <c r="A2" s="172" t="s">
        <v>505</v>
      </c>
      <c r="B2" s="172"/>
      <c r="C2" s="172"/>
      <c r="D2" s="21" t="s">
        <v>499</v>
      </c>
      <c r="E2" s="22" t="s">
        <v>501</v>
      </c>
    </row>
    <row r="3" spans="1:5" s="29" customFormat="1" ht="18.95" customHeight="1" x14ac:dyDescent="0.25">
      <c r="A3" s="172" t="s">
        <v>602</v>
      </c>
      <c r="B3" s="172"/>
      <c r="C3" s="172"/>
      <c r="D3" s="21" t="s">
        <v>500</v>
      </c>
      <c r="E3" s="22">
        <v>2</v>
      </c>
    </row>
    <row r="4" spans="1:5" s="29" customFormat="1" ht="18.95" customHeight="1" x14ac:dyDescent="0.25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7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136513580.18000001</v>
      </c>
      <c r="D10" s="28">
        <v>55456691.799999997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23932138.649999999</v>
      </c>
      <c r="D12" s="28">
        <v>30675247.699999999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160445718.83000001</v>
      </c>
      <c r="D16" s="84">
        <f>SUM(D9:D15)</f>
        <v>86131939.5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115244421.5</v>
      </c>
      <c r="D21" s="84">
        <f>SUM(D22:D28)</f>
        <v>175767278.00999999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112644750.14</v>
      </c>
      <c r="D26" s="28">
        <v>175767278.00999999</v>
      </c>
    </row>
    <row r="27" spans="1:4" x14ac:dyDescent="0.2">
      <c r="A27" s="27">
        <v>1236</v>
      </c>
      <c r="B27" s="23" t="s">
        <v>155</v>
      </c>
      <c r="C27" s="28">
        <v>2599671.36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74056</v>
      </c>
      <c r="D29" s="84">
        <f>SUM(D30:D37)</f>
        <v>19443863.800000001</v>
      </c>
    </row>
    <row r="30" spans="1:4" x14ac:dyDescent="0.2">
      <c r="A30" s="27">
        <v>1241</v>
      </c>
      <c r="B30" s="23" t="s">
        <v>158</v>
      </c>
      <c r="C30" s="28">
        <v>66346</v>
      </c>
      <c r="D30" s="28">
        <v>991666.57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218734.03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126962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10252570.16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7710</v>
      </c>
      <c r="D35" s="28">
        <v>7853931.04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14850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14850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115318477.5</v>
      </c>
      <c r="D44" s="84">
        <f>D21+D29+D38</f>
        <v>195225991.81</v>
      </c>
    </row>
    <row r="45" spans="1:5" x14ac:dyDescent="0.2">
      <c r="E45" s="156"/>
    </row>
    <row r="46" spans="1:5" x14ac:dyDescent="0.2">
      <c r="A46" s="25" t="s">
        <v>592</v>
      </c>
      <c r="B46" s="25"/>
      <c r="C46" s="25"/>
      <c r="D46" s="25"/>
      <c r="E46" s="157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521</v>
      </c>
      <c r="C48" s="84">
        <v>177513312.71000001</v>
      </c>
      <c r="D48" s="84">
        <v>119364251.09999999</v>
      </c>
      <c r="E48" s="156"/>
    </row>
    <row r="49" spans="1:4" x14ac:dyDescent="0.2">
      <c r="A49" s="27"/>
      <c r="B49" s="85" t="s">
        <v>510</v>
      </c>
      <c r="C49" s="84">
        <f>C54+C66+C94+C97+C50</f>
        <v>2151988.6</v>
      </c>
      <c r="D49" s="84">
        <f>D54+D66+D94+D97+D50</f>
        <v>110304420.56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2050000</v>
      </c>
      <c r="D66" s="84">
        <f>D67+D76+D79+D85</f>
        <v>8400114.1500000004</v>
      </c>
    </row>
    <row r="67" spans="1:4" x14ac:dyDescent="0.2">
      <c r="A67" s="27">
        <v>5510</v>
      </c>
      <c r="B67" s="23" t="s">
        <v>358</v>
      </c>
      <c r="C67" s="28">
        <f>SUM(C68:C75)</f>
        <v>2050000</v>
      </c>
      <c r="D67" s="28">
        <f>SUM(D68:D75)</f>
        <v>8400114.1500000004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1924449.35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6328305.6900000004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5400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141959.10999999999</v>
      </c>
    </row>
    <row r="75" spans="1:4" x14ac:dyDescent="0.2">
      <c r="A75" s="27">
        <v>5518</v>
      </c>
      <c r="B75" s="23" t="s">
        <v>41</v>
      </c>
      <c r="C75" s="28">
        <v>2050000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96149736.859999999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96149736.859999999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96149736.859999999</v>
      </c>
    </row>
    <row r="97" spans="1:4" x14ac:dyDescent="0.2">
      <c r="A97" s="34">
        <v>2110</v>
      </c>
      <c r="B97" s="88" t="s">
        <v>522</v>
      </c>
      <c r="C97" s="84">
        <f>SUM(C98:C102)</f>
        <v>101988.6</v>
      </c>
      <c r="D97" s="84">
        <f>SUM(D98:D102)</f>
        <v>5754569.5499999989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2664770.38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1911681.4</v>
      </c>
    </row>
    <row r="100" spans="1:4" x14ac:dyDescent="0.2">
      <c r="A100" s="27">
        <v>2112</v>
      </c>
      <c r="B100" s="23" t="s">
        <v>525</v>
      </c>
      <c r="C100" s="28">
        <v>101988.6</v>
      </c>
      <c r="D100" s="28">
        <v>1178117.77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-381376.51</v>
      </c>
      <c r="D112" s="102">
        <f>+D113+D135</f>
        <v>46484.53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-381376.51</v>
      </c>
      <c r="D135" s="84">
        <f>SUM(D136:D144)</f>
        <v>46484.53</v>
      </c>
    </row>
    <row r="136" spans="1:4" x14ac:dyDescent="0.2">
      <c r="A136" s="27">
        <v>1124</v>
      </c>
      <c r="B136" s="89" t="s">
        <v>530</v>
      </c>
      <c r="C136" s="90">
        <v>-413732.44</v>
      </c>
      <c r="D136" s="28">
        <v>-0.11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4389.95</v>
      </c>
      <c r="D139" s="28">
        <v>0.1</v>
      </c>
    </row>
    <row r="140" spans="1:4" x14ac:dyDescent="0.2">
      <c r="A140" s="27">
        <v>1124</v>
      </c>
      <c r="B140" s="89" t="s">
        <v>534</v>
      </c>
      <c r="C140" s="28">
        <v>20903.990000000002</v>
      </c>
      <c r="D140" s="28">
        <v>-0.45</v>
      </c>
    </row>
    <row r="141" spans="1:4" x14ac:dyDescent="0.2">
      <c r="A141" s="27">
        <v>1124</v>
      </c>
      <c r="B141" s="89" t="s">
        <v>535</v>
      </c>
      <c r="C141" s="28">
        <v>7061.99</v>
      </c>
      <c r="D141" s="28">
        <v>46484.99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180046677.81999999</v>
      </c>
      <c r="D145" s="84">
        <f>D48+D49+D103-D109-D112</f>
        <v>229622187.13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16" sqref="A1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601</v>
      </c>
      <c r="B1" s="174"/>
      <c r="C1" s="175"/>
    </row>
    <row r="2" spans="1:3" s="30" customFormat="1" ht="18" customHeight="1" x14ac:dyDescent="0.25">
      <c r="A2" s="176" t="s">
        <v>506</v>
      </c>
      <c r="B2" s="177"/>
      <c r="C2" s="178"/>
    </row>
    <row r="3" spans="1:3" s="30" customFormat="1" ht="18" customHeight="1" x14ac:dyDescent="0.25">
      <c r="A3" s="176" t="s">
        <v>602</v>
      </c>
      <c r="B3" s="177"/>
      <c r="C3" s="178"/>
    </row>
    <row r="4" spans="1:3" s="32" customFormat="1" ht="18" customHeight="1" x14ac:dyDescent="0.2">
      <c r="A4" s="179" t="s">
        <v>507</v>
      </c>
      <c r="B4" s="180"/>
      <c r="C4" s="181"/>
    </row>
    <row r="5" spans="1:3" s="32" customFormat="1" ht="18" customHeight="1" x14ac:dyDescent="0.2">
      <c r="A5" s="182" t="s">
        <v>406</v>
      </c>
      <c r="B5" s="183"/>
      <c r="C5" s="147">
        <v>2024</v>
      </c>
    </row>
    <row r="6" spans="1:3" x14ac:dyDescent="0.2">
      <c r="A6" s="47" t="s">
        <v>435</v>
      </c>
      <c r="B6" s="47"/>
      <c r="C6" s="92">
        <v>290727401.66000003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290727401.66000003</v>
      </c>
    </row>
    <row r="23" spans="1:3" x14ac:dyDescent="0.2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6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601</v>
      </c>
      <c r="B1" s="185"/>
      <c r="C1" s="186"/>
    </row>
    <row r="2" spans="1:3" s="33" customFormat="1" ht="18.95" customHeight="1" x14ac:dyDescent="0.25">
      <c r="A2" s="187" t="s">
        <v>508</v>
      </c>
      <c r="B2" s="188"/>
      <c r="C2" s="189"/>
    </row>
    <row r="3" spans="1:3" s="33" customFormat="1" ht="18.95" customHeight="1" x14ac:dyDescent="0.25">
      <c r="A3" s="187" t="s">
        <v>602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15" customHeight="1" x14ac:dyDescent="0.2">
      <c r="A5" s="190" t="s">
        <v>406</v>
      </c>
      <c r="B5" s="191"/>
      <c r="C5" s="147">
        <v>2024</v>
      </c>
    </row>
    <row r="6" spans="1:3" x14ac:dyDescent="0.2">
      <c r="A6" s="72" t="s">
        <v>448</v>
      </c>
      <c r="B6" s="47"/>
      <c r="C6" s="96">
        <v>226482566.44999999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115318477.5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66346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7710</v>
      </c>
    </row>
    <row r="17" spans="1:5" x14ac:dyDescent="0.2">
      <c r="A17" s="78">
        <v>2.9</v>
      </c>
      <c r="B17" s="65" t="s">
        <v>165</v>
      </c>
      <c r="C17" s="97">
        <v>0</v>
      </c>
    </row>
    <row r="18" spans="1:5" x14ac:dyDescent="0.2">
      <c r="A18" s="78" t="s">
        <v>450</v>
      </c>
      <c r="B18" s="65" t="s">
        <v>451</v>
      </c>
      <c r="C18" s="97">
        <v>0</v>
      </c>
    </row>
    <row r="19" spans="1:5" x14ac:dyDescent="0.2">
      <c r="A19" s="78" t="s">
        <v>476</v>
      </c>
      <c r="B19" s="65" t="s">
        <v>167</v>
      </c>
      <c r="C19" s="97">
        <v>0</v>
      </c>
    </row>
    <row r="20" spans="1:5" x14ac:dyDescent="0.2">
      <c r="A20" s="78" t="s">
        <v>477</v>
      </c>
      <c r="B20" s="65" t="s">
        <v>452</v>
      </c>
      <c r="C20" s="97">
        <v>112644750.14</v>
      </c>
    </row>
    <row r="21" spans="1:5" x14ac:dyDescent="0.2">
      <c r="A21" s="78" t="s">
        <v>478</v>
      </c>
      <c r="B21" s="65" t="s">
        <v>453</v>
      </c>
      <c r="C21" s="97">
        <v>2599671.36</v>
      </c>
    </row>
    <row r="22" spans="1:5" x14ac:dyDescent="0.2">
      <c r="A22" s="78" t="s">
        <v>479</v>
      </c>
      <c r="B22" s="65" t="s">
        <v>454</v>
      </c>
      <c r="C22" s="97">
        <v>0</v>
      </c>
    </row>
    <row r="23" spans="1:5" x14ac:dyDescent="0.2">
      <c r="A23" s="78" t="s">
        <v>455</v>
      </c>
      <c r="B23" s="65" t="s">
        <v>456</v>
      </c>
      <c r="C23" s="97">
        <v>0</v>
      </c>
    </row>
    <row r="24" spans="1:5" x14ac:dyDescent="0.2">
      <c r="A24" s="78" t="s">
        <v>457</v>
      </c>
      <c r="B24" s="65" t="s">
        <v>458</v>
      </c>
      <c r="C24" s="97">
        <v>0</v>
      </c>
    </row>
    <row r="25" spans="1:5" x14ac:dyDescent="0.2">
      <c r="A25" s="78" t="s">
        <v>459</v>
      </c>
      <c r="B25" s="65" t="s">
        <v>460</v>
      </c>
      <c r="C25" s="97">
        <v>0</v>
      </c>
    </row>
    <row r="26" spans="1:5" x14ac:dyDescent="0.2">
      <c r="A26" s="78" t="s">
        <v>461</v>
      </c>
      <c r="B26" s="65" t="s">
        <v>462</v>
      </c>
      <c r="C26" s="97">
        <v>0</v>
      </c>
    </row>
    <row r="27" spans="1:5" x14ac:dyDescent="0.2">
      <c r="A27" s="78" t="s">
        <v>463</v>
      </c>
      <c r="B27" s="65" t="s">
        <v>464</v>
      </c>
      <c r="C27" s="97">
        <v>0</v>
      </c>
    </row>
    <row r="28" spans="1:5" x14ac:dyDescent="0.2">
      <c r="A28" s="78" t="s">
        <v>465</v>
      </c>
      <c r="B28" s="65" t="s">
        <v>466</v>
      </c>
      <c r="C28" s="97">
        <v>0</v>
      </c>
    </row>
    <row r="29" spans="1:5" x14ac:dyDescent="0.2">
      <c r="A29" s="78" t="s">
        <v>467</v>
      </c>
      <c r="B29" s="73" t="s">
        <v>468</v>
      </c>
      <c r="C29" s="97">
        <v>0</v>
      </c>
      <c r="D29" s="31">
        <v>0</v>
      </c>
      <c r="E29" s="31">
        <v>0</v>
      </c>
    </row>
    <row r="30" spans="1:5" x14ac:dyDescent="0.2">
      <c r="A30" s="79"/>
      <c r="B30" s="74"/>
      <c r="C30" s="75"/>
    </row>
    <row r="31" spans="1:5" x14ac:dyDescent="0.2">
      <c r="A31" s="76" t="s">
        <v>469</v>
      </c>
      <c r="B31" s="77"/>
      <c r="C31" s="98">
        <f>SUM(C32:C38)</f>
        <v>2050000</v>
      </c>
    </row>
    <row r="32" spans="1:5" x14ac:dyDescent="0.2">
      <c r="A32" s="78" t="s">
        <v>470</v>
      </c>
      <c r="B32" s="65" t="s">
        <v>358</v>
      </c>
      <c r="C32" s="97">
        <v>2050000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113214088.94999999</v>
      </c>
    </row>
    <row r="41" spans="1:3" x14ac:dyDescent="0.2">
      <c r="C41" s="31">
        <v>455621729.63999999</v>
      </c>
    </row>
    <row r="42" spans="1:3" x14ac:dyDescent="0.2">
      <c r="B42" s="31" t="s">
        <v>518</v>
      </c>
      <c r="C42" s="31">
        <v>-202823420.65000001</v>
      </c>
    </row>
    <row r="43" spans="1:3" x14ac:dyDescent="0.2">
      <c r="C43" s="31">
        <v>37929092.670000002</v>
      </c>
    </row>
    <row r="44" spans="1:3" x14ac:dyDescent="0.2">
      <c r="C44" s="31">
        <v>381376.51</v>
      </c>
    </row>
    <row r="45" spans="1:3" x14ac:dyDescent="0.2">
      <c r="C45" s="31">
        <v>-291108778.17000002</v>
      </c>
    </row>
    <row r="50" spans="3:3" x14ac:dyDescent="0.2">
      <c r="C50" s="31">
        <v>-455621729.63999999</v>
      </c>
    </row>
    <row r="51" spans="3:3" x14ac:dyDescent="0.2">
      <c r="C51" s="31">
        <v>291096545.66000003</v>
      </c>
    </row>
    <row r="52" spans="3:3" x14ac:dyDescent="0.2">
      <c r="C52" s="31">
        <v>-155783347.18000001</v>
      </c>
    </row>
    <row r="53" spans="3:3" x14ac:dyDescent="0.2">
      <c r="C53" s="31">
        <v>93825964.709999993</v>
      </c>
    </row>
    <row r="54" spans="3:3" x14ac:dyDescent="0.2">
      <c r="C54" s="31">
        <v>0</v>
      </c>
    </row>
    <row r="55" spans="3:3" x14ac:dyDescent="0.2">
      <c r="C55" s="31">
        <v>101988.6</v>
      </c>
    </row>
    <row r="56" spans="3:3" x14ac:dyDescent="0.2">
      <c r="C56" s="31">
        <v>226380577.84999999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601</v>
      </c>
      <c r="B1" s="193"/>
      <c r="C1" s="193"/>
      <c r="D1" s="193"/>
      <c r="E1" s="193"/>
      <c r="F1" s="193"/>
      <c r="G1" s="21" t="s">
        <v>498</v>
      </c>
      <c r="H1" s="22">
        <v>2024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1" t="s">
        <v>499</v>
      </c>
      <c r="H2" s="22" t="s">
        <v>501</v>
      </c>
    </row>
    <row r="3" spans="1:10" ht="18.95" customHeight="1" x14ac:dyDescent="0.2">
      <c r="A3" s="194" t="s">
        <v>602</v>
      </c>
      <c r="B3" s="195"/>
      <c r="C3" s="195"/>
      <c r="D3" s="195"/>
      <c r="E3" s="195"/>
      <c r="F3" s="195"/>
      <c r="G3" s="21" t="s">
        <v>500</v>
      </c>
      <c r="H3" s="22">
        <v>2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50571.8</v>
      </c>
      <c r="D24" s="28">
        <v>3000</v>
      </c>
      <c r="E24" s="28">
        <v>-54179</v>
      </c>
      <c r="F24" s="28">
        <f t="shared" si="0"/>
        <v>-607.19999999999709</v>
      </c>
    </row>
    <row r="25" spans="1:6" x14ac:dyDescent="0.2">
      <c r="A25" s="23">
        <v>7340</v>
      </c>
      <c r="B25" s="23" t="s">
        <v>64</v>
      </c>
      <c r="C25" s="28">
        <v>-50571.8</v>
      </c>
      <c r="D25" s="28">
        <v>54179</v>
      </c>
      <c r="E25" s="28">
        <v>-3000</v>
      </c>
      <c r="F25" s="28">
        <f t="shared" si="0"/>
        <v>607.19999999999709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553</v>
      </c>
      <c r="C39" s="192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554</v>
      </c>
      <c r="C48" s="192"/>
    </row>
    <row r="49" spans="1:3" x14ac:dyDescent="0.2">
      <c r="B49" s="149" t="s">
        <v>406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600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2019-02-13T21:19:08Z</cp:lastPrinted>
  <dcterms:created xsi:type="dcterms:W3CDTF">2012-12-11T20:36:24Z</dcterms:created>
  <dcterms:modified xsi:type="dcterms:W3CDTF">2024-08-13T19:28:46Z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